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esearch Thesis\Thermal and Catalytic Pyloysis Analysis\"/>
    </mc:Choice>
  </mc:AlternateContent>
  <xr:revisionPtr revIDLastSave="0" documentId="13_ncr:1_{C0FF253F-AE43-4659-8128-AF338B5FA1FB}" xr6:coauthVersionLast="47" xr6:coauthVersionMax="47" xr10:uidLastSave="{00000000-0000-0000-0000-000000000000}"/>
  <bookViews>
    <workbookView xWindow="-120" yWindow="-120" windowWidth="24240" windowHeight="13140" xr2:uid="{2DEBDDFE-91C1-4BB3-A050-F7749A232BEF}"/>
  </bookViews>
  <sheets>
    <sheet name="Ther_Cat_Exp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1" i="1" l="1"/>
  <c r="P43" i="1"/>
  <c r="Q43" i="1" s="1"/>
  <c r="N9" i="1"/>
  <c r="P9" i="1" s="1"/>
  <c r="N10" i="1"/>
  <c r="O10" i="1" s="1"/>
  <c r="O8" i="1"/>
  <c r="N7" i="1"/>
  <c r="N8" i="1"/>
  <c r="N11" i="1"/>
  <c r="O11" i="1" s="1"/>
  <c r="N12" i="1"/>
  <c r="O12" i="1" s="1"/>
  <c r="N13" i="1"/>
  <c r="O13" i="1" s="1"/>
  <c r="N14" i="1"/>
  <c r="N15" i="1"/>
  <c r="O15" i="1" s="1"/>
  <c r="N16" i="1"/>
  <c r="O16" i="1" s="1"/>
  <c r="N17" i="1"/>
  <c r="O17" i="1" s="1"/>
  <c r="N18" i="1"/>
  <c r="O18" i="1" s="1"/>
  <c r="V43" i="1"/>
  <c r="M43" i="1"/>
  <c r="V42" i="1"/>
  <c r="P42" i="1"/>
  <c r="Q42" i="1" s="1"/>
  <c r="M42" i="1"/>
  <c r="V41" i="1"/>
  <c r="P41" i="1"/>
  <c r="M41" i="1"/>
  <c r="V40" i="1"/>
  <c r="P40" i="1"/>
  <c r="Q40" i="1" s="1"/>
  <c r="M40" i="1"/>
  <c r="V39" i="1"/>
  <c r="P39" i="1"/>
  <c r="Q39" i="1" s="1"/>
  <c r="M39" i="1"/>
  <c r="V38" i="1"/>
  <c r="P38" i="1"/>
  <c r="Q38" i="1" s="1"/>
  <c r="M38" i="1"/>
  <c r="V37" i="1"/>
  <c r="P37" i="1"/>
  <c r="Q37" i="1" s="1"/>
  <c r="M37" i="1"/>
  <c r="V36" i="1"/>
  <c r="P36" i="1"/>
  <c r="Q36" i="1" s="1"/>
  <c r="M36" i="1"/>
  <c r="R36" i="1" s="1"/>
  <c r="S36" i="1" s="1"/>
  <c r="V35" i="1"/>
  <c r="Q35" i="1"/>
  <c r="P35" i="1"/>
  <c r="M35" i="1"/>
  <c r="V34" i="1"/>
  <c r="P34" i="1"/>
  <c r="Q34" i="1" s="1"/>
  <c r="M34" i="1"/>
  <c r="V33" i="1"/>
  <c r="P33" i="1"/>
  <c r="Q33" i="1" s="1"/>
  <c r="M33" i="1"/>
  <c r="V32" i="1"/>
  <c r="P32" i="1"/>
  <c r="Q32" i="1" s="1"/>
  <c r="M32" i="1"/>
  <c r="V31" i="1"/>
  <c r="M31" i="1"/>
  <c r="V30" i="1"/>
  <c r="P30" i="1"/>
  <c r="Q30" i="1" s="1"/>
  <c r="M30" i="1"/>
  <c r="V29" i="1"/>
  <c r="P29" i="1"/>
  <c r="Q29" i="1" s="1"/>
  <c r="M29" i="1"/>
  <c r="R29" i="1" s="1"/>
  <c r="S29" i="1" s="1"/>
  <c r="V28" i="1"/>
  <c r="P28" i="1"/>
  <c r="Q28" i="1" s="1"/>
  <c r="M28" i="1"/>
  <c r="R28" i="1" s="1"/>
  <c r="S28" i="1" s="1"/>
  <c r="V27" i="1"/>
  <c r="P27" i="1"/>
  <c r="M27" i="1"/>
  <c r="V26" i="1"/>
  <c r="P26" i="1"/>
  <c r="Q26" i="1" s="1"/>
  <c r="M26" i="1"/>
  <c r="V25" i="1"/>
  <c r="P25" i="1"/>
  <c r="Q25" i="1" s="1"/>
  <c r="M25" i="1"/>
  <c r="V24" i="1"/>
  <c r="P24" i="1"/>
  <c r="Q24" i="1" s="1"/>
  <c r="M24" i="1"/>
  <c r="T18" i="1"/>
  <c r="K18" i="1"/>
  <c r="T17" i="1"/>
  <c r="K17" i="1"/>
  <c r="P17" i="1" s="1"/>
  <c r="T16" i="1"/>
  <c r="K16" i="1"/>
  <c r="T15" i="1"/>
  <c r="K15" i="1"/>
  <c r="T14" i="1"/>
  <c r="K14" i="1"/>
  <c r="T13" i="1"/>
  <c r="K13" i="1"/>
  <c r="T12" i="1"/>
  <c r="K12" i="1"/>
  <c r="T11" i="1"/>
  <c r="K11" i="1"/>
  <c r="T10" i="1"/>
  <c r="K10" i="1"/>
  <c r="T9" i="1"/>
  <c r="K9" i="1"/>
  <c r="T8" i="1"/>
  <c r="K8" i="1"/>
  <c r="P8" i="1" s="1"/>
  <c r="Q8" i="1" s="1"/>
  <c r="T7" i="1"/>
  <c r="K7" i="1"/>
  <c r="T6" i="1"/>
  <c r="N6" i="1"/>
  <c r="O6" i="1" s="1"/>
  <c r="K6" i="1"/>
  <c r="R37" i="1" l="1"/>
  <c r="S37" i="1" s="1"/>
  <c r="R35" i="1"/>
  <c r="S35" i="1" s="1"/>
  <c r="R25" i="1"/>
  <c r="S25" i="1" s="1"/>
  <c r="R41" i="1"/>
  <c r="S41" i="1" s="1"/>
  <c r="Q41" i="1"/>
  <c r="R40" i="1"/>
  <c r="S40" i="1" s="1"/>
  <c r="R30" i="1"/>
  <c r="S30" i="1" s="1"/>
  <c r="R38" i="1"/>
  <c r="S38" i="1" s="1"/>
  <c r="R34" i="1"/>
  <c r="S34" i="1" s="1"/>
  <c r="R27" i="1"/>
  <c r="S27" i="1" s="1"/>
  <c r="R43" i="1"/>
  <c r="S43" i="1" s="1"/>
  <c r="R39" i="1"/>
  <c r="S39" i="1" s="1"/>
  <c r="R31" i="1"/>
  <c r="S31" i="1" s="1"/>
  <c r="Q31" i="1"/>
  <c r="R26" i="1"/>
  <c r="S26" i="1" s="1"/>
  <c r="R32" i="1"/>
  <c r="S32" i="1" s="1"/>
  <c r="R42" i="1"/>
  <c r="S42" i="1" s="1"/>
  <c r="Q27" i="1"/>
  <c r="R33" i="1"/>
  <c r="S33" i="1" s="1"/>
  <c r="P11" i="1"/>
  <c r="Q11" i="1" s="1"/>
  <c r="O9" i="1"/>
  <c r="P16" i="1"/>
  <c r="Q16" i="1" s="1"/>
  <c r="P13" i="1"/>
  <c r="Q13" i="1" s="1"/>
  <c r="P7" i="1"/>
  <c r="Q7" i="1" s="1"/>
  <c r="P14" i="1"/>
  <c r="Q14" i="1" s="1"/>
  <c r="O14" i="1"/>
  <c r="P18" i="1"/>
  <c r="Q18" i="1" s="1"/>
  <c r="P10" i="1"/>
  <c r="Q10" i="1" s="1"/>
  <c r="P15" i="1"/>
  <c r="P6" i="1"/>
  <c r="Q6" i="1" s="1"/>
  <c r="O7" i="1"/>
  <c r="P12" i="1"/>
  <c r="Q12" i="1" s="1"/>
  <c r="Q9" i="1"/>
  <c r="Q15" i="1"/>
  <c r="Q17" i="1"/>
  <c r="R24" i="1"/>
  <c r="S24" i="1" s="1"/>
</calcChain>
</file>

<file path=xl/sharedStrings.xml><?xml version="1.0" encoding="utf-8"?>
<sst xmlns="http://schemas.openxmlformats.org/spreadsheetml/2006/main" count="74" uniqueCount="30">
  <si>
    <t>Experimental Data of Thermal Pyrolysis of Heavy Distillate</t>
  </si>
  <si>
    <t>Run</t>
  </si>
  <si>
    <t>Temp (oC)</t>
  </si>
  <si>
    <t>Heating Time (min)</t>
  </si>
  <si>
    <t>eRBF (g)</t>
  </si>
  <si>
    <t>RBF Cork (g)</t>
  </si>
  <si>
    <t>RBF+HD+Cork (g)</t>
  </si>
  <si>
    <t>HD Used (g)</t>
  </si>
  <si>
    <t>RBF+Non-Volatile+Cork (g)</t>
  </si>
  <si>
    <t>Non Volatile Remained (g)</t>
  </si>
  <si>
    <t>Beaker (g)</t>
  </si>
  <si>
    <t>Beaker + Oil (g)</t>
  </si>
  <si>
    <t>Oil Collected (g)</t>
  </si>
  <si>
    <t>% Oil Yield</t>
  </si>
  <si>
    <t>Amount of Gas Produced (g)</t>
  </si>
  <si>
    <t>Percent of Gas Produced (%)</t>
  </si>
  <si>
    <t>Power at Start (Kwh)</t>
  </si>
  <si>
    <t>Power at End (Kwh)</t>
  </si>
  <si>
    <t xml:space="preserve">Energy Usage (kWh) </t>
  </si>
  <si>
    <t>Comments on Oil Quality and Stability</t>
  </si>
  <si>
    <t>Stable</t>
  </si>
  <si>
    <t>Moderately stable</t>
  </si>
  <si>
    <t>Experimental Data of Catalytic Pyrolysis of Heavy Distillate</t>
  </si>
  <si>
    <t>Catalyst Ratio (%)</t>
  </si>
  <si>
    <t>Catalyst Amount (g)</t>
  </si>
  <si>
    <t>RBF+HD+Kaolin+Cork (g)</t>
  </si>
  <si>
    <t>RBF+Non-Volatile+kaolin+Cork (g)</t>
  </si>
  <si>
    <t>% Oil Yield (%)</t>
  </si>
  <si>
    <t>% Gas Produced (%)</t>
  </si>
  <si>
    <t>Unstable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</si>
</sst>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5" tint="-0.249977111117893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rgb="FF7030A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2" borderId="0" xfId="0" applyFont="1" applyFill="1"/>
    <xf numFmtId="0" fontId="0" fillId="0" borderId="1" xfId="0" applyBorder="1"/>
    <xf numFmtId="0" fontId="3" fillId="0" borderId="2" xfId="0" applyFont="1" applyBorder="1"/>
    <xf numFmtId="0" fontId="3" fillId="0" borderId="3" xfId="0" applyFont="1" applyBorder="1"/>
    <xf numFmtId="0" fontId="3" fillId="0" borderId="1" xfId="0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10" xfId="0" applyFont="1" applyBorder="1"/>
    <xf numFmtId="0" fontId="3" fillId="0" borderId="14" xfId="0" applyFont="1" applyBorder="1"/>
    <xf numFmtId="0" fontId="2" fillId="0" borderId="0" xfId="0" applyFont="1"/>
    <xf numFmtId="0" fontId="5" fillId="0" borderId="0" xfId="0" applyFont="1"/>
    <xf numFmtId="0" fontId="3" fillId="0" borderId="17" xfId="0" applyFont="1" applyBorder="1"/>
    <xf numFmtId="0" fontId="3" fillId="0" borderId="0" xfId="0" applyFo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22" xfId="0" applyFont="1" applyBorder="1"/>
    <xf numFmtId="0" fontId="7" fillId="0" borderId="0" xfId="0" applyFont="1"/>
    <xf numFmtId="2" fontId="3" fillId="0" borderId="6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2" fontId="3" fillId="4" borderId="6" xfId="0" applyNumberFormat="1" applyFont="1" applyFill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2" fontId="3" fillId="5" borderId="6" xfId="0" applyNumberFormat="1" applyFont="1" applyFill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2" fontId="3" fillId="5" borderId="10" xfId="0" applyNumberFormat="1" applyFont="1" applyFill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2" fontId="3" fillId="5" borderId="14" xfId="0" applyNumberFormat="1" applyFont="1" applyFill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3" fillId="6" borderId="1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7" borderId="0" xfId="0" applyNumberFormat="1" applyFont="1" applyFill="1" applyAlignment="1">
      <alignment horizontal="center"/>
    </xf>
    <xf numFmtId="2" fontId="3" fillId="7" borderId="1" xfId="0" applyNumberFormat="1" applyFont="1" applyFill="1" applyBorder="1" applyAlignment="1">
      <alignment horizontal="center"/>
    </xf>
    <xf numFmtId="2" fontId="3" fillId="4" borderId="0" xfId="0" applyNumberFormat="1" applyFont="1" applyFill="1" applyAlignment="1">
      <alignment horizontal="center"/>
    </xf>
    <xf numFmtId="2" fontId="3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2E90D-54DF-4F0A-9EE1-584DE4B844F2}">
  <dimension ref="C2:Y43"/>
  <sheetViews>
    <sheetView tabSelected="1" topLeftCell="D19" workbookViewId="0">
      <selection activeCell="F43" sqref="F43"/>
    </sheetView>
  </sheetViews>
  <sheetFormatPr defaultRowHeight="15" x14ac:dyDescent="0.25"/>
  <cols>
    <col min="21" max="21" width="16.85546875" customWidth="1"/>
  </cols>
  <sheetData>
    <row r="2" spans="3:21" ht="15.75" x14ac:dyDescent="0.25">
      <c r="D2" s="1" t="s">
        <v>0</v>
      </c>
    </row>
    <row r="4" spans="3:21" ht="15.75" thickBot="1" x14ac:dyDescent="0.3">
      <c r="P4" s="2"/>
      <c r="Q4" s="2"/>
      <c r="U4" s="2"/>
    </row>
    <row r="5" spans="3:21" ht="16.5" thickBot="1" x14ac:dyDescent="0.3">
      <c r="C5" s="3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4" t="s">
        <v>9</v>
      </c>
      <c r="L5" s="4" t="s">
        <v>10</v>
      </c>
      <c r="M5" s="4" t="s">
        <v>11</v>
      </c>
      <c r="N5" s="4" t="s">
        <v>12</v>
      </c>
      <c r="O5" s="4" t="s">
        <v>13</v>
      </c>
      <c r="P5" s="5" t="s">
        <v>14</v>
      </c>
      <c r="Q5" s="5" t="s">
        <v>15</v>
      </c>
      <c r="R5" s="4" t="s">
        <v>16</v>
      </c>
      <c r="S5" s="4" t="s">
        <v>17</v>
      </c>
      <c r="T5" s="4" t="s">
        <v>18</v>
      </c>
      <c r="U5" s="6" t="s">
        <v>19</v>
      </c>
    </row>
    <row r="6" spans="3:21" ht="15.75" x14ac:dyDescent="0.25">
      <c r="C6" s="54">
        <v>1</v>
      </c>
      <c r="D6" s="22">
        <v>400</v>
      </c>
      <c r="E6" s="22">
        <v>90</v>
      </c>
      <c r="F6" s="34">
        <v>234.2</v>
      </c>
      <c r="G6" s="34">
        <v>34.5</v>
      </c>
      <c r="H6" s="35">
        <v>348.7</v>
      </c>
      <c r="I6" s="35">
        <v>80</v>
      </c>
      <c r="J6" s="35">
        <v>296.8</v>
      </c>
      <c r="K6" s="36">
        <f t="shared" ref="K6:K18" si="0">J6-(F6+G6)</f>
        <v>28.100000000000023</v>
      </c>
      <c r="L6" s="35">
        <v>172.9</v>
      </c>
      <c r="M6" s="34">
        <v>222.2</v>
      </c>
      <c r="N6" s="34">
        <f t="shared" ref="N6:N18" si="1">M6-L6</f>
        <v>49.299999999999983</v>
      </c>
      <c r="O6" s="37">
        <f t="shared" ref="O6:O18" si="2">(N6/I6)*100</f>
        <v>61.624999999999972</v>
      </c>
      <c r="P6" s="38">
        <f t="shared" ref="P6:P18" si="3">80-(K6+N6)</f>
        <v>2.5999999999999943</v>
      </c>
      <c r="Q6" s="39">
        <f t="shared" ref="Q6:Q18" si="4">(P6/I6)*100</f>
        <v>3.2499999999999933</v>
      </c>
      <c r="R6" s="40">
        <v>36.799999999999997</v>
      </c>
      <c r="S6" s="35">
        <v>38.200000000000003</v>
      </c>
      <c r="T6" s="41">
        <f t="shared" ref="T6:T18" si="5">S6-R6</f>
        <v>1.4000000000000057</v>
      </c>
      <c r="U6" s="7" t="s">
        <v>20</v>
      </c>
    </row>
    <row r="7" spans="3:21" ht="15.75" x14ac:dyDescent="0.25">
      <c r="C7" s="55">
        <v>2</v>
      </c>
      <c r="D7" s="23">
        <v>375</v>
      </c>
      <c r="E7" s="23">
        <v>120</v>
      </c>
      <c r="F7" s="42">
        <v>234.2</v>
      </c>
      <c r="G7" s="42">
        <v>36.700000000000003</v>
      </c>
      <c r="H7" s="43">
        <v>350.9</v>
      </c>
      <c r="I7" s="43">
        <v>80</v>
      </c>
      <c r="J7" s="43">
        <v>316.10000000000002</v>
      </c>
      <c r="K7" s="44">
        <f t="shared" si="0"/>
        <v>45.200000000000045</v>
      </c>
      <c r="L7" s="43">
        <v>172.9</v>
      </c>
      <c r="M7" s="42">
        <v>205.1</v>
      </c>
      <c r="N7" s="34">
        <f t="shared" si="1"/>
        <v>32.199999999999989</v>
      </c>
      <c r="O7" s="37">
        <f t="shared" si="2"/>
        <v>40.249999999999986</v>
      </c>
      <c r="P7" s="38">
        <f t="shared" si="3"/>
        <v>2.5999999999999659</v>
      </c>
      <c r="Q7" s="45">
        <f t="shared" si="4"/>
        <v>3.2499999999999569</v>
      </c>
      <c r="R7" s="46">
        <v>42.4</v>
      </c>
      <c r="S7" s="43">
        <v>44.3</v>
      </c>
      <c r="T7" s="47">
        <f t="shared" si="5"/>
        <v>1.8999999999999986</v>
      </c>
      <c r="U7" s="8" t="s">
        <v>20</v>
      </c>
    </row>
    <row r="8" spans="3:21" ht="15.75" x14ac:dyDescent="0.25">
      <c r="C8" s="55">
        <v>3</v>
      </c>
      <c r="D8" s="23">
        <v>375</v>
      </c>
      <c r="E8" s="23">
        <v>120</v>
      </c>
      <c r="F8" s="42">
        <v>234.2</v>
      </c>
      <c r="G8" s="42">
        <v>37.9</v>
      </c>
      <c r="H8" s="43">
        <v>352.1</v>
      </c>
      <c r="I8" s="43">
        <v>80</v>
      </c>
      <c r="J8" s="43">
        <v>317.3</v>
      </c>
      <c r="K8" s="44">
        <f t="shared" si="0"/>
        <v>45.200000000000045</v>
      </c>
      <c r="L8" s="43">
        <v>173</v>
      </c>
      <c r="M8" s="42">
        <v>205.1</v>
      </c>
      <c r="N8" s="34">
        <f t="shared" si="1"/>
        <v>32.099999999999994</v>
      </c>
      <c r="O8" s="37">
        <f t="shared" si="2"/>
        <v>40.124999999999993</v>
      </c>
      <c r="P8" s="38">
        <f t="shared" si="3"/>
        <v>2.6999999999999602</v>
      </c>
      <c r="Q8" s="45">
        <f t="shared" si="4"/>
        <v>3.3749999999999503</v>
      </c>
      <c r="R8" s="46">
        <v>46</v>
      </c>
      <c r="S8" s="43">
        <v>47.7</v>
      </c>
      <c r="T8" s="47">
        <f t="shared" si="5"/>
        <v>1.7000000000000028</v>
      </c>
      <c r="U8" s="8" t="s">
        <v>20</v>
      </c>
    </row>
    <row r="9" spans="3:21" ht="15.75" x14ac:dyDescent="0.25">
      <c r="C9" s="55">
        <v>4</v>
      </c>
      <c r="D9" s="23">
        <v>375</v>
      </c>
      <c r="E9" s="23">
        <v>120</v>
      </c>
      <c r="F9" s="42">
        <v>234.2</v>
      </c>
      <c r="G9" s="42">
        <v>38.200000000000003</v>
      </c>
      <c r="H9" s="43">
        <v>352.4</v>
      </c>
      <c r="I9" s="43">
        <v>80</v>
      </c>
      <c r="J9" s="43">
        <v>317.39999999999998</v>
      </c>
      <c r="K9" s="44">
        <f t="shared" si="0"/>
        <v>45</v>
      </c>
      <c r="L9" s="43">
        <v>172.9</v>
      </c>
      <c r="M9" s="42">
        <v>205.2</v>
      </c>
      <c r="N9" s="34">
        <f t="shared" si="1"/>
        <v>32.299999999999983</v>
      </c>
      <c r="O9" s="37">
        <f t="shared" si="2"/>
        <v>40.374999999999979</v>
      </c>
      <c r="P9" s="38">
        <f t="shared" si="3"/>
        <v>2.7000000000000171</v>
      </c>
      <c r="Q9" s="45">
        <f t="shared" si="4"/>
        <v>3.3750000000000209</v>
      </c>
      <c r="R9" s="46">
        <v>50</v>
      </c>
      <c r="S9" s="43">
        <v>51.6</v>
      </c>
      <c r="T9" s="47">
        <f t="shared" si="5"/>
        <v>1.6000000000000014</v>
      </c>
      <c r="U9" s="8" t="s">
        <v>20</v>
      </c>
    </row>
    <row r="10" spans="3:21" ht="15.75" x14ac:dyDescent="0.25">
      <c r="C10" s="55">
        <v>5</v>
      </c>
      <c r="D10" s="23">
        <v>375</v>
      </c>
      <c r="E10" s="23">
        <v>120</v>
      </c>
      <c r="F10" s="42">
        <v>234.1</v>
      </c>
      <c r="G10" s="42">
        <v>38.299999999999997</v>
      </c>
      <c r="H10" s="43">
        <v>352.5</v>
      </c>
      <c r="I10" s="43">
        <v>80</v>
      </c>
      <c r="J10" s="43">
        <v>317.39999999999998</v>
      </c>
      <c r="K10" s="44">
        <f t="shared" si="0"/>
        <v>45</v>
      </c>
      <c r="L10" s="43">
        <v>172.9</v>
      </c>
      <c r="M10" s="42">
        <v>205.2</v>
      </c>
      <c r="N10" s="34">
        <f t="shared" si="1"/>
        <v>32.299999999999983</v>
      </c>
      <c r="O10" s="37">
        <f t="shared" si="2"/>
        <v>40.374999999999979</v>
      </c>
      <c r="P10" s="38">
        <f t="shared" si="3"/>
        <v>2.7000000000000171</v>
      </c>
      <c r="Q10" s="45">
        <f t="shared" si="4"/>
        <v>3.3750000000000209</v>
      </c>
      <c r="R10" s="46">
        <v>51.6</v>
      </c>
      <c r="S10" s="43">
        <v>53.2</v>
      </c>
      <c r="T10" s="47">
        <f t="shared" si="5"/>
        <v>1.6000000000000014</v>
      </c>
      <c r="U10" s="8" t="s">
        <v>20</v>
      </c>
    </row>
    <row r="11" spans="3:21" ht="15.75" x14ac:dyDescent="0.25">
      <c r="C11" s="55">
        <v>6</v>
      </c>
      <c r="D11" s="23">
        <v>339.65</v>
      </c>
      <c r="E11" s="23">
        <v>120</v>
      </c>
      <c r="F11" s="42">
        <v>234.4</v>
      </c>
      <c r="G11" s="42">
        <v>40.4</v>
      </c>
      <c r="H11" s="43">
        <v>354.8</v>
      </c>
      <c r="I11" s="43">
        <v>80</v>
      </c>
      <c r="J11" s="43">
        <v>343.6</v>
      </c>
      <c r="K11" s="44">
        <f t="shared" si="0"/>
        <v>68.800000000000011</v>
      </c>
      <c r="L11" s="43">
        <v>173.2</v>
      </c>
      <c r="M11" s="42">
        <v>182.7</v>
      </c>
      <c r="N11" s="34">
        <f t="shared" si="1"/>
        <v>9.5</v>
      </c>
      <c r="O11" s="37">
        <f t="shared" si="2"/>
        <v>11.875</v>
      </c>
      <c r="P11" s="38">
        <f t="shared" si="3"/>
        <v>1.6999999999999886</v>
      </c>
      <c r="Q11" s="45">
        <f t="shared" si="4"/>
        <v>2.1249999999999858</v>
      </c>
      <c r="R11" s="46">
        <v>28.8</v>
      </c>
      <c r="S11" s="43">
        <v>30.2</v>
      </c>
      <c r="T11" s="47">
        <f t="shared" si="5"/>
        <v>1.3999999999999986</v>
      </c>
      <c r="U11" s="8" t="s">
        <v>20</v>
      </c>
    </row>
    <row r="12" spans="3:21" ht="15.75" x14ac:dyDescent="0.25">
      <c r="C12" s="55">
        <v>7</v>
      </c>
      <c r="D12" s="23">
        <v>375</v>
      </c>
      <c r="E12" s="23">
        <v>162.41999999999999</v>
      </c>
      <c r="F12" s="42">
        <v>234.2</v>
      </c>
      <c r="G12" s="42">
        <v>35</v>
      </c>
      <c r="H12" s="43">
        <v>348.6</v>
      </c>
      <c r="I12" s="43">
        <v>80</v>
      </c>
      <c r="J12" s="43">
        <v>312.3</v>
      </c>
      <c r="K12" s="44">
        <f t="shared" si="0"/>
        <v>43.100000000000023</v>
      </c>
      <c r="L12" s="43">
        <v>173.2</v>
      </c>
      <c r="M12" s="42">
        <v>207</v>
      </c>
      <c r="N12" s="34">
        <f t="shared" si="1"/>
        <v>33.800000000000011</v>
      </c>
      <c r="O12" s="37">
        <f t="shared" si="2"/>
        <v>42.250000000000014</v>
      </c>
      <c r="P12" s="38">
        <f t="shared" si="3"/>
        <v>3.0999999999999659</v>
      </c>
      <c r="Q12" s="45">
        <f t="shared" si="4"/>
        <v>3.8749999999999578</v>
      </c>
      <c r="R12" s="46">
        <v>18.2</v>
      </c>
      <c r="S12" s="43">
        <v>20.2</v>
      </c>
      <c r="T12" s="47">
        <f t="shared" si="5"/>
        <v>2</v>
      </c>
      <c r="U12" s="8" t="s">
        <v>20</v>
      </c>
    </row>
    <row r="13" spans="3:21" ht="15.75" x14ac:dyDescent="0.25">
      <c r="C13" s="55">
        <v>8</v>
      </c>
      <c r="D13" s="23">
        <v>400</v>
      </c>
      <c r="E13" s="23">
        <v>150</v>
      </c>
      <c r="F13" s="42">
        <v>234</v>
      </c>
      <c r="G13" s="42">
        <v>34.9</v>
      </c>
      <c r="H13" s="43">
        <v>348.1</v>
      </c>
      <c r="I13" s="43">
        <v>80</v>
      </c>
      <c r="J13" s="43">
        <v>293.2</v>
      </c>
      <c r="K13" s="44">
        <f t="shared" si="0"/>
        <v>24.300000000000011</v>
      </c>
      <c r="L13" s="43">
        <v>173.1</v>
      </c>
      <c r="M13" s="42">
        <v>225.6</v>
      </c>
      <c r="N13" s="34">
        <f t="shared" si="1"/>
        <v>52.5</v>
      </c>
      <c r="O13" s="37">
        <f t="shared" si="2"/>
        <v>65.625</v>
      </c>
      <c r="P13" s="38">
        <f t="shared" si="3"/>
        <v>3.1999999999999886</v>
      </c>
      <c r="Q13" s="45">
        <f t="shared" si="4"/>
        <v>3.9999999999999853</v>
      </c>
      <c r="R13" s="46">
        <v>13.1</v>
      </c>
      <c r="S13" s="43">
        <v>15.5</v>
      </c>
      <c r="T13" s="47">
        <f t="shared" si="5"/>
        <v>2.4000000000000004</v>
      </c>
      <c r="U13" s="8" t="s">
        <v>20</v>
      </c>
    </row>
    <row r="14" spans="3:21" ht="15.75" x14ac:dyDescent="0.25">
      <c r="C14" s="55">
        <v>9</v>
      </c>
      <c r="D14" s="23">
        <v>375</v>
      </c>
      <c r="E14" s="23">
        <v>120</v>
      </c>
      <c r="F14" s="42">
        <v>235</v>
      </c>
      <c r="G14" s="42">
        <v>38.5</v>
      </c>
      <c r="H14" s="43">
        <v>353.5</v>
      </c>
      <c r="I14" s="43">
        <v>80</v>
      </c>
      <c r="J14" s="43">
        <v>318.7</v>
      </c>
      <c r="K14" s="44">
        <f t="shared" si="0"/>
        <v>45.199999999999989</v>
      </c>
      <c r="L14" s="43">
        <v>172.9</v>
      </c>
      <c r="M14" s="42">
        <v>205</v>
      </c>
      <c r="N14" s="34">
        <f t="shared" si="1"/>
        <v>32.099999999999994</v>
      </c>
      <c r="O14" s="37">
        <f t="shared" si="2"/>
        <v>40.124999999999993</v>
      </c>
      <c r="P14" s="38">
        <f t="shared" si="3"/>
        <v>2.7000000000000171</v>
      </c>
      <c r="Q14" s="45">
        <f t="shared" si="4"/>
        <v>3.3750000000000209</v>
      </c>
      <c r="R14" s="46">
        <v>39.6</v>
      </c>
      <c r="S14" s="43">
        <v>41.2</v>
      </c>
      <c r="T14" s="47">
        <f t="shared" si="5"/>
        <v>1.6000000000000014</v>
      </c>
      <c r="U14" s="8" t="s">
        <v>20</v>
      </c>
    </row>
    <row r="15" spans="3:21" ht="15.75" x14ac:dyDescent="0.25">
      <c r="C15" s="55">
        <v>10</v>
      </c>
      <c r="D15" s="23">
        <v>375</v>
      </c>
      <c r="E15" s="23">
        <v>77.58</v>
      </c>
      <c r="F15" s="42">
        <v>203.7</v>
      </c>
      <c r="G15" s="42">
        <v>34.6</v>
      </c>
      <c r="H15" s="43">
        <v>282.89999999999998</v>
      </c>
      <c r="I15" s="43">
        <v>80</v>
      </c>
      <c r="J15" s="43">
        <v>288.8</v>
      </c>
      <c r="K15" s="44">
        <f t="shared" si="0"/>
        <v>50.500000000000028</v>
      </c>
      <c r="L15" s="43">
        <v>172.8</v>
      </c>
      <c r="M15" s="42">
        <v>200.1</v>
      </c>
      <c r="N15" s="34">
        <f t="shared" si="1"/>
        <v>27.299999999999983</v>
      </c>
      <c r="O15" s="37">
        <f t="shared" si="2"/>
        <v>34.124999999999979</v>
      </c>
      <c r="P15" s="38">
        <f t="shared" si="3"/>
        <v>2.1999999999999886</v>
      </c>
      <c r="Q15" s="45">
        <f t="shared" si="4"/>
        <v>2.7499999999999858</v>
      </c>
      <c r="R15" s="46">
        <v>33.5</v>
      </c>
      <c r="S15" s="43">
        <v>34.6</v>
      </c>
      <c r="T15" s="47">
        <f t="shared" si="5"/>
        <v>1.1000000000000014</v>
      </c>
      <c r="U15" s="8" t="s">
        <v>20</v>
      </c>
    </row>
    <row r="16" spans="3:21" ht="15.75" x14ac:dyDescent="0.25">
      <c r="C16" s="55">
        <v>11</v>
      </c>
      <c r="D16" s="23">
        <v>350</v>
      </c>
      <c r="E16" s="23">
        <v>150</v>
      </c>
      <c r="F16" s="42">
        <v>234</v>
      </c>
      <c r="G16" s="42">
        <v>39.4</v>
      </c>
      <c r="H16" s="43">
        <v>353.5</v>
      </c>
      <c r="I16" s="43">
        <v>80</v>
      </c>
      <c r="J16" s="43">
        <v>335.6</v>
      </c>
      <c r="K16" s="44">
        <f t="shared" si="0"/>
        <v>62.200000000000045</v>
      </c>
      <c r="L16" s="43">
        <v>172.8</v>
      </c>
      <c r="M16" s="42">
        <v>187.9</v>
      </c>
      <c r="N16" s="34">
        <f t="shared" si="1"/>
        <v>15.099999999999994</v>
      </c>
      <c r="O16" s="37">
        <f t="shared" si="2"/>
        <v>18.874999999999993</v>
      </c>
      <c r="P16" s="38">
        <f t="shared" si="3"/>
        <v>2.6999999999999602</v>
      </c>
      <c r="Q16" s="45">
        <f t="shared" si="4"/>
        <v>3.3749999999999503</v>
      </c>
      <c r="R16" s="46">
        <v>31.8</v>
      </c>
      <c r="S16" s="43">
        <v>33.5</v>
      </c>
      <c r="T16" s="47">
        <f t="shared" si="5"/>
        <v>1.6999999999999993</v>
      </c>
      <c r="U16" s="8" t="s">
        <v>20</v>
      </c>
    </row>
    <row r="17" spans="3:25" ht="15.75" x14ac:dyDescent="0.25">
      <c r="C17" s="55">
        <v>12</v>
      </c>
      <c r="D17" s="23">
        <v>410.35</v>
      </c>
      <c r="E17" s="23">
        <v>120</v>
      </c>
      <c r="F17" s="42">
        <v>204.1</v>
      </c>
      <c r="G17" s="42">
        <v>34.5</v>
      </c>
      <c r="H17" s="43">
        <v>318.60000000000002</v>
      </c>
      <c r="I17" s="43">
        <v>80</v>
      </c>
      <c r="J17" s="43">
        <v>253.6</v>
      </c>
      <c r="K17" s="44">
        <f t="shared" si="0"/>
        <v>15</v>
      </c>
      <c r="L17" s="43">
        <v>172.9</v>
      </c>
      <c r="M17" s="42">
        <v>232.8</v>
      </c>
      <c r="N17" s="34">
        <f t="shared" si="1"/>
        <v>59.900000000000006</v>
      </c>
      <c r="O17" s="37">
        <f t="shared" si="2"/>
        <v>74.875</v>
      </c>
      <c r="P17" s="38">
        <f t="shared" si="3"/>
        <v>5.0999999999999943</v>
      </c>
      <c r="Q17" s="45">
        <f t="shared" si="4"/>
        <v>6.3749999999999929</v>
      </c>
      <c r="R17" s="46">
        <v>34.6</v>
      </c>
      <c r="S17" s="43">
        <v>36.799999999999997</v>
      </c>
      <c r="T17" s="47">
        <f t="shared" si="5"/>
        <v>2.1999999999999957</v>
      </c>
      <c r="U17" s="8" t="s">
        <v>21</v>
      </c>
    </row>
    <row r="18" spans="3:25" ht="16.5" thickBot="1" x14ac:dyDescent="0.3">
      <c r="C18" s="56">
        <v>13</v>
      </c>
      <c r="D18" s="24">
        <v>350</v>
      </c>
      <c r="E18" s="24">
        <v>90</v>
      </c>
      <c r="F18" s="48">
        <v>234.4</v>
      </c>
      <c r="G18" s="48">
        <v>39.4</v>
      </c>
      <c r="H18" s="49">
        <v>353.8</v>
      </c>
      <c r="I18" s="49">
        <v>80</v>
      </c>
      <c r="J18" s="49">
        <v>339.4</v>
      </c>
      <c r="K18" s="50">
        <f t="shared" si="0"/>
        <v>65.599999999999966</v>
      </c>
      <c r="L18" s="49">
        <v>172.9</v>
      </c>
      <c r="M18" s="48">
        <v>185.1</v>
      </c>
      <c r="N18" s="34">
        <f t="shared" si="1"/>
        <v>12.199999999999989</v>
      </c>
      <c r="O18" s="37">
        <f t="shared" si="2"/>
        <v>15.249999999999986</v>
      </c>
      <c r="P18" s="38">
        <f t="shared" si="3"/>
        <v>2.2000000000000455</v>
      </c>
      <c r="Q18" s="51">
        <f t="shared" si="4"/>
        <v>2.7500000000000568</v>
      </c>
      <c r="R18" s="52">
        <v>38.299999999999997</v>
      </c>
      <c r="S18" s="49">
        <v>39.6</v>
      </c>
      <c r="T18" s="53">
        <f t="shared" si="5"/>
        <v>1.3000000000000043</v>
      </c>
      <c r="U18" s="9" t="s">
        <v>20</v>
      </c>
    </row>
    <row r="21" spans="3:25" ht="15.75" x14ac:dyDescent="0.25">
      <c r="D21" s="10" t="s">
        <v>22</v>
      </c>
      <c r="E21" s="11"/>
    </row>
    <row r="22" spans="3:25" ht="15.75" thickBot="1" x14ac:dyDescent="0.3"/>
    <row r="23" spans="3:25" ht="16.5" thickBot="1" x14ac:dyDescent="0.3">
      <c r="C23" s="3" t="s">
        <v>1</v>
      </c>
      <c r="D23" s="4" t="s">
        <v>2</v>
      </c>
      <c r="E23" s="4" t="s">
        <v>23</v>
      </c>
      <c r="F23" s="4" t="s">
        <v>3</v>
      </c>
      <c r="G23" s="4" t="s">
        <v>4</v>
      </c>
      <c r="H23" s="4" t="s">
        <v>5</v>
      </c>
      <c r="I23" s="4" t="s">
        <v>24</v>
      </c>
      <c r="J23" s="4" t="s">
        <v>25</v>
      </c>
      <c r="K23" s="4" t="s">
        <v>7</v>
      </c>
      <c r="L23" s="4" t="s">
        <v>26</v>
      </c>
      <c r="M23" s="4" t="s">
        <v>9</v>
      </c>
      <c r="N23" s="4" t="s">
        <v>10</v>
      </c>
      <c r="O23" s="4" t="s">
        <v>11</v>
      </c>
      <c r="P23" s="4" t="s">
        <v>12</v>
      </c>
      <c r="Q23" s="4" t="s">
        <v>27</v>
      </c>
      <c r="R23" s="4" t="s">
        <v>14</v>
      </c>
      <c r="S23" s="4" t="s">
        <v>28</v>
      </c>
      <c r="T23" s="4" t="s">
        <v>16</v>
      </c>
      <c r="U23" s="4" t="s">
        <v>17</v>
      </c>
      <c r="V23" s="12" t="s">
        <v>18</v>
      </c>
      <c r="W23" s="12"/>
      <c r="X23" s="13"/>
    </row>
    <row r="24" spans="3:25" ht="16.5" thickTop="1" x14ac:dyDescent="0.25">
      <c r="C24" s="57">
        <v>1</v>
      </c>
      <c r="D24" s="14">
        <v>400</v>
      </c>
      <c r="E24" s="14">
        <v>15</v>
      </c>
      <c r="F24" s="14">
        <v>150</v>
      </c>
      <c r="G24" s="26">
        <v>234</v>
      </c>
      <c r="H24" s="28">
        <v>37.1</v>
      </c>
      <c r="I24" s="28">
        <v>12</v>
      </c>
      <c r="J24" s="28">
        <v>363.1</v>
      </c>
      <c r="K24" s="28">
        <v>80</v>
      </c>
      <c r="L24" s="60">
        <v>302.3</v>
      </c>
      <c r="M24" s="62">
        <f t="shared" ref="M24:M43" si="6">L24-(G24+H24+I24)</f>
        <v>19.199999999999989</v>
      </c>
      <c r="N24" s="60">
        <v>172.4</v>
      </c>
      <c r="O24" s="60">
        <v>228.5</v>
      </c>
      <c r="P24" s="60">
        <f t="shared" ref="P24:P43" si="7">O24-N24</f>
        <v>56.099999999999994</v>
      </c>
      <c r="Q24" s="64">
        <f t="shared" ref="Q24:Q43" si="8">(P24/K24)*100</f>
        <v>70.125</v>
      </c>
      <c r="R24" s="28">
        <f t="shared" ref="R24:R43" si="9">K24-(M24+P24)</f>
        <v>4.7000000000000171</v>
      </c>
      <c r="S24" s="30">
        <f t="shared" ref="S24:S43" si="10">(R24/K24)*100</f>
        <v>5.8750000000000213</v>
      </c>
      <c r="T24" s="28">
        <v>55.6</v>
      </c>
      <c r="U24" s="28">
        <v>57.8</v>
      </c>
      <c r="V24" s="31">
        <f t="shared" ref="V24:V43" si="11">U24-T24</f>
        <v>2.1999999999999957</v>
      </c>
      <c r="W24" s="15" t="s">
        <v>20</v>
      </c>
      <c r="X24" s="13"/>
    </row>
    <row r="25" spans="3:25" ht="15.75" x14ac:dyDescent="0.25">
      <c r="C25" s="57">
        <v>2</v>
      </c>
      <c r="D25" s="16">
        <v>350</v>
      </c>
      <c r="E25" s="16">
        <v>5</v>
      </c>
      <c r="F25" s="16">
        <v>150</v>
      </c>
      <c r="G25" s="26">
        <v>203.7</v>
      </c>
      <c r="H25" s="28">
        <v>34.9</v>
      </c>
      <c r="I25" s="28">
        <v>4</v>
      </c>
      <c r="J25" s="28">
        <v>322.60000000000002</v>
      </c>
      <c r="K25" s="28">
        <v>80</v>
      </c>
      <c r="L25" s="60">
        <v>303.10000000000002</v>
      </c>
      <c r="M25" s="62">
        <f t="shared" si="6"/>
        <v>60.500000000000028</v>
      </c>
      <c r="N25" s="60">
        <v>172.4</v>
      </c>
      <c r="O25" s="60">
        <v>188.8</v>
      </c>
      <c r="P25" s="60">
        <f t="shared" si="7"/>
        <v>16.400000000000006</v>
      </c>
      <c r="Q25" s="64">
        <f t="shared" si="8"/>
        <v>20.500000000000007</v>
      </c>
      <c r="R25" s="28">
        <f t="shared" si="9"/>
        <v>3.0999999999999659</v>
      </c>
      <c r="S25" s="30">
        <f t="shared" si="10"/>
        <v>3.8749999999999578</v>
      </c>
      <c r="T25" s="28">
        <v>59.5</v>
      </c>
      <c r="U25" s="28">
        <v>61.2</v>
      </c>
      <c r="V25" s="31">
        <f t="shared" si="11"/>
        <v>1.7000000000000028</v>
      </c>
      <c r="W25" s="15" t="s">
        <v>20</v>
      </c>
      <c r="X25" s="13"/>
    </row>
    <row r="26" spans="3:25" ht="15.75" x14ac:dyDescent="0.25">
      <c r="C26" s="57">
        <v>3</v>
      </c>
      <c r="D26" s="16">
        <v>400</v>
      </c>
      <c r="E26" s="16">
        <v>15</v>
      </c>
      <c r="F26" s="16">
        <v>90</v>
      </c>
      <c r="G26" s="26">
        <v>208.7</v>
      </c>
      <c r="H26" s="28">
        <v>34.9</v>
      </c>
      <c r="I26" s="28">
        <v>12</v>
      </c>
      <c r="J26" s="28">
        <v>334.8</v>
      </c>
      <c r="K26" s="28">
        <v>80</v>
      </c>
      <c r="L26" s="60">
        <v>280.59199999999998</v>
      </c>
      <c r="M26" s="62">
        <f t="shared" si="6"/>
        <v>24.99199999999999</v>
      </c>
      <c r="N26" s="60">
        <v>172.7</v>
      </c>
      <c r="O26" s="60">
        <v>224.06800000000001</v>
      </c>
      <c r="P26" s="60">
        <f t="shared" si="7"/>
        <v>51.368000000000023</v>
      </c>
      <c r="Q26" s="64">
        <f t="shared" si="8"/>
        <v>64.210000000000036</v>
      </c>
      <c r="R26" s="28">
        <f t="shared" si="9"/>
        <v>3.6399999999999864</v>
      </c>
      <c r="S26" s="30">
        <f t="shared" si="10"/>
        <v>4.5499999999999829</v>
      </c>
      <c r="T26" s="28">
        <v>61.2</v>
      </c>
      <c r="U26" s="28">
        <v>62.7</v>
      </c>
      <c r="V26" s="31">
        <f t="shared" si="11"/>
        <v>1.5</v>
      </c>
      <c r="W26" s="15" t="s">
        <v>20</v>
      </c>
      <c r="X26" s="13"/>
    </row>
    <row r="27" spans="3:25" ht="15.75" x14ac:dyDescent="0.25">
      <c r="C27" s="59">
        <v>4</v>
      </c>
      <c r="D27" s="16">
        <v>350</v>
      </c>
      <c r="E27" s="16">
        <v>5</v>
      </c>
      <c r="F27" s="16">
        <v>90</v>
      </c>
      <c r="G27" s="26">
        <v>204.1</v>
      </c>
      <c r="H27" s="28">
        <v>34.9</v>
      </c>
      <c r="I27" s="28">
        <v>4</v>
      </c>
      <c r="J27" s="28">
        <v>323</v>
      </c>
      <c r="K27" s="28">
        <v>80</v>
      </c>
      <c r="L27" s="60">
        <v>306</v>
      </c>
      <c r="M27" s="62">
        <f t="shared" si="6"/>
        <v>63</v>
      </c>
      <c r="N27" s="60">
        <v>172.6</v>
      </c>
      <c r="O27" s="60">
        <v>186.9</v>
      </c>
      <c r="P27" s="60">
        <f t="shared" si="7"/>
        <v>14.300000000000011</v>
      </c>
      <c r="Q27" s="64">
        <f t="shared" si="8"/>
        <v>17.875000000000014</v>
      </c>
      <c r="R27" s="28">
        <f t="shared" si="9"/>
        <v>2.6999999999999886</v>
      </c>
      <c r="S27" s="30">
        <f t="shared" si="10"/>
        <v>3.3749999999999858</v>
      </c>
      <c r="T27" s="28">
        <v>62.7</v>
      </c>
      <c r="U27" s="28">
        <v>63.8</v>
      </c>
      <c r="V27" s="31">
        <f t="shared" si="11"/>
        <v>1.0999999999999943</v>
      </c>
      <c r="W27" s="15" t="s">
        <v>20</v>
      </c>
      <c r="X27" s="13"/>
    </row>
    <row r="28" spans="3:25" ht="15.75" x14ac:dyDescent="0.25">
      <c r="C28" s="57">
        <v>5</v>
      </c>
      <c r="D28" s="16">
        <v>375</v>
      </c>
      <c r="E28" s="16">
        <v>10</v>
      </c>
      <c r="F28" s="16">
        <v>120</v>
      </c>
      <c r="G28" s="26">
        <v>174.7</v>
      </c>
      <c r="H28" s="28">
        <v>44.1</v>
      </c>
      <c r="I28" s="28">
        <v>8</v>
      </c>
      <c r="J28" s="28">
        <v>306.8</v>
      </c>
      <c r="K28" s="28">
        <v>80</v>
      </c>
      <c r="L28" s="60">
        <v>266.39999999999998</v>
      </c>
      <c r="M28" s="62">
        <f t="shared" si="6"/>
        <v>39.599999999999994</v>
      </c>
      <c r="N28" s="60">
        <v>173.3</v>
      </c>
      <c r="O28" s="60">
        <v>210.3</v>
      </c>
      <c r="P28" s="60">
        <f t="shared" si="7"/>
        <v>37</v>
      </c>
      <c r="Q28" s="64">
        <f t="shared" si="8"/>
        <v>46.25</v>
      </c>
      <c r="R28" s="28">
        <f t="shared" si="9"/>
        <v>3.4000000000000057</v>
      </c>
      <c r="S28" s="30">
        <f t="shared" si="10"/>
        <v>4.2500000000000071</v>
      </c>
      <c r="T28" s="28">
        <v>65.5</v>
      </c>
      <c r="U28" s="28">
        <v>67.2</v>
      </c>
      <c r="V28" s="31">
        <f t="shared" si="11"/>
        <v>1.7000000000000028</v>
      </c>
      <c r="W28" s="15" t="s">
        <v>20</v>
      </c>
      <c r="X28" s="13"/>
    </row>
    <row r="29" spans="3:25" ht="15.75" x14ac:dyDescent="0.25">
      <c r="C29" s="57">
        <v>6</v>
      </c>
      <c r="D29" s="16">
        <v>350</v>
      </c>
      <c r="E29" s="16">
        <v>15</v>
      </c>
      <c r="F29" s="16">
        <v>150</v>
      </c>
      <c r="G29" s="26">
        <v>203.8</v>
      </c>
      <c r="H29" s="28">
        <v>34.700000000000003</v>
      </c>
      <c r="I29" s="28">
        <v>12</v>
      </c>
      <c r="J29" s="28">
        <v>330.5</v>
      </c>
      <c r="K29" s="28">
        <v>80</v>
      </c>
      <c r="L29" s="60">
        <v>304.39999999999998</v>
      </c>
      <c r="M29" s="62">
        <f t="shared" si="6"/>
        <v>53.899999999999977</v>
      </c>
      <c r="N29" s="60">
        <v>192</v>
      </c>
      <c r="O29" s="60">
        <v>214.8</v>
      </c>
      <c r="P29" s="60">
        <f t="shared" si="7"/>
        <v>22.800000000000011</v>
      </c>
      <c r="Q29" s="64">
        <f t="shared" si="8"/>
        <v>28.500000000000014</v>
      </c>
      <c r="R29" s="28">
        <f t="shared" si="9"/>
        <v>3.3000000000000114</v>
      </c>
      <c r="S29" s="30">
        <f t="shared" si="10"/>
        <v>4.1250000000000142</v>
      </c>
      <c r="T29" s="28">
        <v>68.5</v>
      </c>
      <c r="U29" s="28">
        <v>70.2</v>
      </c>
      <c r="V29" s="31">
        <f t="shared" si="11"/>
        <v>1.7000000000000028</v>
      </c>
      <c r="W29" s="15" t="s">
        <v>20</v>
      </c>
      <c r="X29" s="17"/>
      <c r="Y29" s="18"/>
    </row>
    <row r="30" spans="3:25" ht="15.75" x14ac:dyDescent="0.25">
      <c r="C30" s="57">
        <v>7</v>
      </c>
      <c r="D30" s="16">
        <v>375</v>
      </c>
      <c r="E30" s="16">
        <v>1.59</v>
      </c>
      <c r="F30" s="16">
        <v>120</v>
      </c>
      <c r="G30" s="26">
        <v>220</v>
      </c>
      <c r="H30" s="28">
        <v>34.700000000000003</v>
      </c>
      <c r="I30" s="28">
        <v>1.3</v>
      </c>
      <c r="J30" s="28">
        <v>336</v>
      </c>
      <c r="K30" s="28">
        <v>80</v>
      </c>
      <c r="L30" s="60">
        <v>299.71600000000001</v>
      </c>
      <c r="M30" s="62">
        <f t="shared" si="6"/>
        <v>43.716000000000008</v>
      </c>
      <c r="N30" s="60">
        <v>191.9</v>
      </c>
      <c r="O30" s="60">
        <v>224.88399999999999</v>
      </c>
      <c r="P30" s="60">
        <f t="shared" si="7"/>
        <v>32.98399999999998</v>
      </c>
      <c r="Q30" s="64">
        <f t="shared" si="8"/>
        <v>41.229999999999976</v>
      </c>
      <c r="R30" s="28">
        <f t="shared" si="9"/>
        <v>3.3000000000000114</v>
      </c>
      <c r="S30" s="30">
        <f t="shared" si="10"/>
        <v>4.1250000000000142</v>
      </c>
      <c r="T30" s="28">
        <v>90.8</v>
      </c>
      <c r="U30" s="28">
        <v>92.4</v>
      </c>
      <c r="V30" s="31">
        <f t="shared" si="11"/>
        <v>1.6000000000000085</v>
      </c>
      <c r="W30" s="15" t="s">
        <v>20</v>
      </c>
      <c r="X30" s="13"/>
    </row>
    <row r="31" spans="3:25" ht="15.75" x14ac:dyDescent="0.25">
      <c r="C31" s="57">
        <v>8</v>
      </c>
      <c r="D31" s="16">
        <v>332.96</v>
      </c>
      <c r="E31" s="16">
        <v>10</v>
      </c>
      <c r="F31" s="16">
        <v>120</v>
      </c>
      <c r="G31" s="26">
        <v>220</v>
      </c>
      <c r="H31" s="28">
        <v>34.6</v>
      </c>
      <c r="I31" s="28">
        <v>8</v>
      </c>
      <c r="J31" s="28">
        <v>342.6</v>
      </c>
      <c r="K31" s="28">
        <v>80</v>
      </c>
      <c r="L31" s="60">
        <v>330.79599999999999</v>
      </c>
      <c r="M31" s="62">
        <f t="shared" si="6"/>
        <v>68.19599999999997</v>
      </c>
      <c r="N31" s="60">
        <v>191.8</v>
      </c>
      <c r="O31" s="60">
        <v>201.50399999999999</v>
      </c>
      <c r="P31" s="60">
        <f t="shared" si="7"/>
        <v>9.7039999999999793</v>
      </c>
      <c r="Q31" s="64">
        <f t="shared" si="8"/>
        <v>12.129999999999974</v>
      </c>
      <c r="R31" s="28">
        <f t="shared" si="9"/>
        <v>2.1000000000000512</v>
      </c>
      <c r="S31" s="30">
        <f t="shared" si="10"/>
        <v>2.6250000000000639</v>
      </c>
      <c r="T31" s="28">
        <v>94</v>
      </c>
      <c r="U31" s="28">
        <v>95.7</v>
      </c>
      <c r="V31" s="31">
        <f t="shared" si="11"/>
        <v>1.7000000000000028</v>
      </c>
      <c r="W31" s="15" t="s">
        <v>20</v>
      </c>
      <c r="X31" s="13"/>
    </row>
    <row r="32" spans="3:25" ht="15.75" x14ac:dyDescent="0.25">
      <c r="C32" s="57">
        <v>9</v>
      </c>
      <c r="D32" s="16">
        <v>375</v>
      </c>
      <c r="E32" s="16">
        <v>10</v>
      </c>
      <c r="F32" s="16">
        <v>120</v>
      </c>
      <c r="G32" s="26">
        <v>204</v>
      </c>
      <c r="H32" s="28">
        <v>34.5</v>
      </c>
      <c r="I32" s="28">
        <v>8</v>
      </c>
      <c r="J32" s="28">
        <v>326.5</v>
      </c>
      <c r="K32" s="28">
        <v>80</v>
      </c>
      <c r="L32" s="60">
        <v>285.98</v>
      </c>
      <c r="M32" s="62">
        <f t="shared" si="6"/>
        <v>39.480000000000018</v>
      </c>
      <c r="N32" s="60">
        <v>191</v>
      </c>
      <c r="O32" s="60">
        <v>228.024</v>
      </c>
      <c r="P32" s="60">
        <f t="shared" si="7"/>
        <v>37.024000000000001</v>
      </c>
      <c r="Q32" s="64">
        <f t="shared" si="8"/>
        <v>46.28</v>
      </c>
      <c r="R32" s="28">
        <f t="shared" si="9"/>
        <v>3.4959999999999809</v>
      </c>
      <c r="S32" s="30">
        <f t="shared" si="10"/>
        <v>4.3699999999999761</v>
      </c>
      <c r="T32" s="28">
        <v>99.2</v>
      </c>
      <c r="U32" s="28">
        <v>100.8</v>
      </c>
      <c r="V32" s="31">
        <f t="shared" si="11"/>
        <v>1.5999999999999943</v>
      </c>
      <c r="W32" s="15" t="s">
        <v>20</v>
      </c>
      <c r="X32" s="13"/>
    </row>
    <row r="33" spans="3:25" ht="15.75" x14ac:dyDescent="0.25">
      <c r="C33" s="57">
        <v>10</v>
      </c>
      <c r="D33" s="16">
        <v>417.04</v>
      </c>
      <c r="E33" s="16">
        <v>10</v>
      </c>
      <c r="F33" s="16">
        <v>120</v>
      </c>
      <c r="G33" s="26">
        <v>226</v>
      </c>
      <c r="H33" s="28">
        <v>34.6</v>
      </c>
      <c r="I33" s="28">
        <v>8</v>
      </c>
      <c r="J33" s="28">
        <v>347.9</v>
      </c>
      <c r="K33" s="28">
        <v>80</v>
      </c>
      <c r="L33" s="60">
        <v>274.89999999999998</v>
      </c>
      <c r="M33" s="62">
        <f t="shared" si="6"/>
        <v>6.2999999999999545</v>
      </c>
      <c r="N33" s="60">
        <v>192.2</v>
      </c>
      <c r="O33" s="60">
        <v>258.44</v>
      </c>
      <c r="P33" s="60">
        <f t="shared" si="7"/>
        <v>66.240000000000009</v>
      </c>
      <c r="Q33" s="64">
        <f t="shared" si="8"/>
        <v>82.800000000000011</v>
      </c>
      <c r="R33" s="28">
        <f t="shared" si="9"/>
        <v>7.4600000000000364</v>
      </c>
      <c r="S33" s="30">
        <f t="shared" si="10"/>
        <v>9.3250000000000455</v>
      </c>
      <c r="T33" s="28">
        <v>72.099999999999994</v>
      </c>
      <c r="U33" s="28">
        <v>74.400000000000006</v>
      </c>
      <c r="V33" s="31">
        <f t="shared" si="11"/>
        <v>2.3000000000000114</v>
      </c>
      <c r="W33" s="15" t="s">
        <v>29</v>
      </c>
      <c r="X33" s="13"/>
    </row>
    <row r="34" spans="3:25" ht="15.75" x14ac:dyDescent="0.25">
      <c r="C34" s="57">
        <v>11</v>
      </c>
      <c r="D34" s="16">
        <v>375</v>
      </c>
      <c r="E34" s="16">
        <v>10</v>
      </c>
      <c r="F34" s="16">
        <v>120</v>
      </c>
      <c r="G34" s="26">
        <v>204</v>
      </c>
      <c r="H34" s="28">
        <v>34.6</v>
      </c>
      <c r="I34" s="28">
        <v>8</v>
      </c>
      <c r="J34" s="28">
        <v>321.60000000000002</v>
      </c>
      <c r="K34" s="28">
        <v>80</v>
      </c>
      <c r="L34" s="60">
        <v>286.11599999999999</v>
      </c>
      <c r="M34" s="62">
        <f t="shared" si="6"/>
        <v>39.515999999999991</v>
      </c>
      <c r="N34" s="60">
        <v>191</v>
      </c>
      <c r="O34" s="60">
        <v>228.04</v>
      </c>
      <c r="P34" s="60">
        <f t="shared" si="7"/>
        <v>37.039999999999992</v>
      </c>
      <c r="Q34" s="64">
        <f t="shared" si="8"/>
        <v>46.29999999999999</v>
      </c>
      <c r="R34" s="28">
        <f t="shared" si="9"/>
        <v>3.4440000000000168</v>
      </c>
      <c r="S34" s="30">
        <f t="shared" si="10"/>
        <v>4.305000000000021</v>
      </c>
      <c r="T34" s="28">
        <v>100.8</v>
      </c>
      <c r="U34" s="28">
        <v>102.6</v>
      </c>
      <c r="V34" s="31">
        <f t="shared" si="11"/>
        <v>1.7999999999999972</v>
      </c>
      <c r="W34" s="15" t="s">
        <v>20</v>
      </c>
      <c r="X34" s="13"/>
    </row>
    <row r="35" spans="3:25" ht="15.75" x14ac:dyDescent="0.25">
      <c r="C35" s="57">
        <v>12</v>
      </c>
      <c r="D35" s="16">
        <v>375</v>
      </c>
      <c r="E35" s="16">
        <v>10</v>
      </c>
      <c r="F35" s="16">
        <v>69.55</v>
      </c>
      <c r="G35" s="26">
        <v>203.7</v>
      </c>
      <c r="H35" s="28">
        <v>34.799999999999997</v>
      </c>
      <c r="I35" s="28">
        <v>8</v>
      </c>
      <c r="J35" s="28">
        <v>326.5</v>
      </c>
      <c r="K35" s="28">
        <v>80</v>
      </c>
      <c r="L35" s="60">
        <v>290</v>
      </c>
      <c r="M35" s="62">
        <f t="shared" si="6"/>
        <v>43.5</v>
      </c>
      <c r="N35" s="60">
        <v>192.3</v>
      </c>
      <c r="O35" s="60">
        <v>226</v>
      </c>
      <c r="P35" s="60">
        <f t="shared" si="7"/>
        <v>33.699999999999989</v>
      </c>
      <c r="Q35" s="64">
        <f t="shared" si="8"/>
        <v>42.124999999999986</v>
      </c>
      <c r="R35" s="28">
        <f t="shared" si="9"/>
        <v>2.8000000000000114</v>
      </c>
      <c r="S35" s="30">
        <f t="shared" si="10"/>
        <v>3.5000000000000142</v>
      </c>
      <c r="T35" s="28">
        <v>102.8</v>
      </c>
      <c r="U35" s="28">
        <v>103.9</v>
      </c>
      <c r="V35" s="31">
        <f t="shared" si="11"/>
        <v>1.1000000000000085</v>
      </c>
      <c r="W35" s="15" t="s">
        <v>20</v>
      </c>
      <c r="X35" s="13"/>
    </row>
    <row r="36" spans="3:25" ht="15.75" x14ac:dyDescent="0.25">
      <c r="C36" s="57">
        <v>13</v>
      </c>
      <c r="D36" s="16">
        <v>350</v>
      </c>
      <c r="E36" s="16">
        <v>15</v>
      </c>
      <c r="F36" s="16">
        <v>90</v>
      </c>
      <c r="G36" s="26">
        <v>204</v>
      </c>
      <c r="H36" s="28">
        <v>34.799999999999997</v>
      </c>
      <c r="I36" s="28">
        <v>12</v>
      </c>
      <c r="J36" s="28">
        <v>330.8</v>
      </c>
      <c r="K36" s="28">
        <v>80</v>
      </c>
      <c r="L36" s="60">
        <v>308.10000000000002</v>
      </c>
      <c r="M36" s="62">
        <f t="shared" si="6"/>
        <v>57.300000000000011</v>
      </c>
      <c r="N36" s="60">
        <v>192.2</v>
      </c>
      <c r="O36" s="60">
        <v>212</v>
      </c>
      <c r="P36" s="60">
        <f t="shared" si="7"/>
        <v>19.800000000000011</v>
      </c>
      <c r="Q36" s="64">
        <f t="shared" si="8"/>
        <v>24.750000000000014</v>
      </c>
      <c r="R36" s="28">
        <f t="shared" si="9"/>
        <v>2.8999999999999773</v>
      </c>
      <c r="S36" s="30">
        <f t="shared" si="10"/>
        <v>3.6249999999999711</v>
      </c>
      <c r="T36" s="28">
        <v>108.1</v>
      </c>
      <c r="U36" s="28">
        <v>109.8</v>
      </c>
      <c r="V36" s="31">
        <f t="shared" si="11"/>
        <v>1.7000000000000028</v>
      </c>
      <c r="W36" s="15" t="s">
        <v>20</v>
      </c>
      <c r="X36" s="13"/>
    </row>
    <row r="37" spans="3:25" ht="15.75" x14ac:dyDescent="0.25">
      <c r="C37" s="57">
        <v>14</v>
      </c>
      <c r="D37" s="16">
        <v>375</v>
      </c>
      <c r="E37" s="16">
        <v>18.41</v>
      </c>
      <c r="F37" s="16">
        <v>120</v>
      </c>
      <c r="G37" s="26">
        <v>220</v>
      </c>
      <c r="H37" s="28">
        <v>34.6</v>
      </c>
      <c r="I37" s="28">
        <v>14.736000000000001</v>
      </c>
      <c r="J37" s="28">
        <v>349.3</v>
      </c>
      <c r="K37" s="28">
        <v>80</v>
      </c>
      <c r="L37" s="60">
        <v>309.44400000000002</v>
      </c>
      <c r="M37" s="62">
        <f t="shared" si="6"/>
        <v>40.108000000000004</v>
      </c>
      <c r="N37" s="60">
        <v>191.9</v>
      </c>
      <c r="O37" s="60">
        <v>228.15600000000001</v>
      </c>
      <c r="P37" s="60">
        <f t="shared" si="7"/>
        <v>36.256</v>
      </c>
      <c r="Q37" s="64">
        <f t="shared" si="8"/>
        <v>45.32</v>
      </c>
      <c r="R37" s="28">
        <f t="shared" si="9"/>
        <v>3.6359999999999957</v>
      </c>
      <c r="S37" s="30">
        <f t="shared" si="10"/>
        <v>4.5449999999999946</v>
      </c>
      <c r="T37" s="28">
        <v>87.5</v>
      </c>
      <c r="U37" s="28">
        <v>89.1</v>
      </c>
      <c r="V37" s="31">
        <f t="shared" si="11"/>
        <v>1.5999999999999943</v>
      </c>
      <c r="W37" s="15" t="s">
        <v>20</v>
      </c>
      <c r="X37" s="13"/>
    </row>
    <row r="38" spans="3:25" ht="15.75" x14ac:dyDescent="0.25">
      <c r="C38" s="57">
        <v>15</v>
      </c>
      <c r="D38" s="16">
        <v>375</v>
      </c>
      <c r="E38" s="16">
        <v>10</v>
      </c>
      <c r="F38" s="16">
        <v>120</v>
      </c>
      <c r="G38" s="26">
        <v>203.9</v>
      </c>
      <c r="H38" s="28">
        <v>34.9</v>
      </c>
      <c r="I38" s="28">
        <v>8</v>
      </c>
      <c r="J38" s="28">
        <v>326.8</v>
      </c>
      <c r="K38" s="28">
        <v>80</v>
      </c>
      <c r="L38" s="60">
        <v>286.39999999999998</v>
      </c>
      <c r="M38" s="62">
        <f t="shared" si="6"/>
        <v>39.599999999999966</v>
      </c>
      <c r="N38" s="60">
        <v>192.3</v>
      </c>
      <c r="O38" s="60">
        <v>229.3</v>
      </c>
      <c r="P38" s="60">
        <f t="shared" si="7"/>
        <v>37</v>
      </c>
      <c r="Q38" s="64">
        <f t="shared" si="8"/>
        <v>46.25</v>
      </c>
      <c r="R38" s="28">
        <f t="shared" si="9"/>
        <v>3.4000000000000341</v>
      </c>
      <c r="S38" s="30">
        <f t="shared" si="10"/>
        <v>4.2500000000000426</v>
      </c>
      <c r="T38" s="28">
        <v>108.1</v>
      </c>
      <c r="U38" s="28">
        <v>109.8</v>
      </c>
      <c r="V38" s="31">
        <f t="shared" si="11"/>
        <v>1.7000000000000028</v>
      </c>
      <c r="W38" s="15" t="s">
        <v>20</v>
      </c>
      <c r="X38" s="13"/>
    </row>
    <row r="39" spans="3:25" ht="15.75" x14ac:dyDescent="0.25">
      <c r="C39" s="57">
        <v>16</v>
      </c>
      <c r="D39" s="16">
        <v>375</v>
      </c>
      <c r="E39" s="16">
        <v>10</v>
      </c>
      <c r="F39" s="16">
        <v>170.45</v>
      </c>
      <c r="G39" s="25">
        <v>203.8</v>
      </c>
      <c r="H39" s="16">
        <v>34.799999999999997</v>
      </c>
      <c r="I39" s="28">
        <v>8</v>
      </c>
      <c r="J39" s="16">
        <v>326.5</v>
      </c>
      <c r="K39" s="28">
        <v>80</v>
      </c>
      <c r="L39" s="60">
        <v>281.71199999999999</v>
      </c>
      <c r="M39" s="62">
        <f t="shared" si="6"/>
        <v>35.111999999999966</v>
      </c>
      <c r="N39" s="60">
        <v>192.6</v>
      </c>
      <c r="O39" s="60">
        <v>233.68799999999999</v>
      </c>
      <c r="P39" s="60">
        <f t="shared" si="7"/>
        <v>41.087999999999994</v>
      </c>
      <c r="Q39" s="64">
        <f t="shared" si="8"/>
        <v>51.359999999999992</v>
      </c>
      <c r="R39" s="28">
        <f t="shared" si="9"/>
        <v>3.8000000000000398</v>
      </c>
      <c r="S39" s="30">
        <f t="shared" si="10"/>
        <v>4.7500000000000497</v>
      </c>
      <c r="T39" s="28">
        <v>75.8</v>
      </c>
      <c r="U39" s="28">
        <v>78</v>
      </c>
      <c r="V39" s="31">
        <f t="shared" si="11"/>
        <v>2.2000000000000028</v>
      </c>
      <c r="W39" s="15" t="s">
        <v>20</v>
      </c>
      <c r="X39" s="17"/>
      <c r="Y39" s="18"/>
    </row>
    <row r="40" spans="3:25" ht="15.75" x14ac:dyDescent="0.25">
      <c r="C40" s="57">
        <v>17</v>
      </c>
      <c r="D40" s="16">
        <v>375</v>
      </c>
      <c r="E40" s="16">
        <v>10</v>
      </c>
      <c r="F40" s="16">
        <v>120</v>
      </c>
      <c r="G40" s="25">
        <v>204</v>
      </c>
      <c r="H40" s="28">
        <v>34.5</v>
      </c>
      <c r="I40" s="28">
        <v>8</v>
      </c>
      <c r="J40" s="28">
        <v>326.5</v>
      </c>
      <c r="K40" s="28">
        <v>80</v>
      </c>
      <c r="L40" s="60">
        <v>286.012</v>
      </c>
      <c r="M40" s="62">
        <f t="shared" si="6"/>
        <v>39.512</v>
      </c>
      <c r="N40" s="60">
        <v>192.3</v>
      </c>
      <c r="O40" s="60">
        <v>229.316</v>
      </c>
      <c r="P40" s="60">
        <f t="shared" si="7"/>
        <v>37.015999999999991</v>
      </c>
      <c r="Q40" s="64">
        <f t="shared" si="8"/>
        <v>46.269999999999989</v>
      </c>
      <c r="R40" s="28">
        <f t="shared" si="9"/>
        <v>3.4720000000000084</v>
      </c>
      <c r="S40" s="30">
        <f t="shared" si="10"/>
        <v>4.3400000000000105</v>
      </c>
      <c r="T40" s="28">
        <v>109.8</v>
      </c>
      <c r="U40" s="28">
        <v>111.7</v>
      </c>
      <c r="V40" s="31">
        <f t="shared" si="11"/>
        <v>1.9000000000000057</v>
      </c>
      <c r="W40" s="15" t="s">
        <v>20</v>
      </c>
      <c r="X40" s="13"/>
    </row>
    <row r="41" spans="3:25" ht="15.75" x14ac:dyDescent="0.25">
      <c r="C41" s="57">
        <v>18</v>
      </c>
      <c r="D41" s="16">
        <v>375</v>
      </c>
      <c r="E41" s="16">
        <v>10</v>
      </c>
      <c r="F41" s="16">
        <v>120</v>
      </c>
      <c r="G41" s="26">
        <v>203.9</v>
      </c>
      <c r="H41" s="28">
        <v>34.799999999999997</v>
      </c>
      <c r="I41" s="28">
        <v>8</v>
      </c>
      <c r="J41" s="28">
        <v>326.7</v>
      </c>
      <c r="K41" s="28">
        <v>80</v>
      </c>
      <c r="L41" s="60">
        <v>286.2</v>
      </c>
      <c r="M41" s="62">
        <f t="shared" si="6"/>
        <v>39.5</v>
      </c>
      <c r="N41" s="60">
        <v>192.3</v>
      </c>
      <c r="O41" s="60">
        <v>229.33199999999999</v>
      </c>
      <c r="P41" s="60">
        <f t="shared" si="7"/>
        <v>37.031999999999982</v>
      </c>
      <c r="Q41" s="64">
        <f t="shared" si="8"/>
        <v>46.289999999999978</v>
      </c>
      <c r="R41" s="28">
        <f t="shared" si="9"/>
        <v>3.4680000000000177</v>
      </c>
      <c r="S41" s="30">
        <f t="shared" si="10"/>
        <v>4.3350000000000222</v>
      </c>
      <c r="T41" s="28">
        <v>111.7</v>
      </c>
      <c r="U41" s="28">
        <v>113.5</v>
      </c>
      <c r="V41" s="31">
        <f t="shared" si="11"/>
        <v>1.7999999999999972</v>
      </c>
      <c r="W41" s="15" t="s">
        <v>20</v>
      </c>
      <c r="X41" s="13"/>
    </row>
    <row r="42" spans="3:25" ht="15.75" x14ac:dyDescent="0.25">
      <c r="C42" s="57">
        <v>19</v>
      </c>
      <c r="D42" s="16">
        <v>400</v>
      </c>
      <c r="E42" s="16">
        <v>5</v>
      </c>
      <c r="F42" s="16">
        <v>90</v>
      </c>
      <c r="G42" s="25">
        <v>220</v>
      </c>
      <c r="H42" s="16">
        <v>34.6</v>
      </c>
      <c r="I42" s="28">
        <v>4</v>
      </c>
      <c r="J42" s="28">
        <v>338.7</v>
      </c>
      <c r="K42" s="28">
        <v>80</v>
      </c>
      <c r="L42" s="60">
        <v>281.06</v>
      </c>
      <c r="M42" s="62">
        <f t="shared" si="6"/>
        <v>22.45999999999998</v>
      </c>
      <c r="N42" s="60">
        <v>192.6</v>
      </c>
      <c r="O42" s="60">
        <v>246.04</v>
      </c>
      <c r="P42" s="60">
        <f t="shared" si="7"/>
        <v>53.44</v>
      </c>
      <c r="Q42" s="64">
        <f t="shared" si="8"/>
        <v>66.8</v>
      </c>
      <c r="R42" s="28">
        <f t="shared" si="9"/>
        <v>4.1000000000000227</v>
      </c>
      <c r="S42" s="30">
        <f t="shared" si="10"/>
        <v>5.1250000000000284</v>
      </c>
      <c r="T42" s="28">
        <v>83.4</v>
      </c>
      <c r="U42" s="28">
        <v>85.2</v>
      </c>
      <c r="V42" s="31">
        <f t="shared" si="11"/>
        <v>1.7999999999999972</v>
      </c>
      <c r="W42" s="15" t="s">
        <v>20</v>
      </c>
      <c r="X42" s="13"/>
      <c r="Y42" s="13"/>
    </row>
    <row r="43" spans="3:25" ht="16.5" thickBot="1" x14ac:dyDescent="0.3">
      <c r="C43" s="58">
        <v>20</v>
      </c>
      <c r="D43" s="19">
        <v>400</v>
      </c>
      <c r="E43" s="19">
        <v>5</v>
      </c>
      <c r="F43" s="19">
        <v>150</v>
      </c>
      <c r="G43" s="27">
        <v>220</v>
      </c>
      <c r="H43" s="29">
        <v>34.799999999999997</v>
      </c>
      <c r="I43" s="29">
        <v>4</v>
      </c>
      <c r="J43" s="29">
        <v>338.8</v>
      </c>
      <c r="K43" s="29">
        <v>80</v>
      </c>
      <c r="L43" s="61">
        <v>275.476</v>
      </c>
      <c r="M43" s="63">
        <f t="shared" si="6"/>
        <v>16.675999999999988</v>
      </c>
      <c r="N43" s="61">
        <v>192.4</v>
      </c>
      <c r="O43" s="61">
        <v>251.024</v>
      </c>
      <c r="P43" s="60">
        <f t="shared" si="7"/>
        <v>58.623999999999995</v>
      </c>
      <c r="Q43" s="65">
        <f t="shared" si="8"/>
        <v>73.279999999999987</v>
      </c>
      <c r="R43" s="29">
        <f t="shared" si="9"/>
        <v>4.7000000000000171</v>
      </c>
      <c r="S43" s="32">
        <f t="shared" si="10"/>
        <v>5.8750000000000213</v>
      </c>
      <c r="T43" s="29">
        <v>79.599999999999994</v>
      </c>
      <c r="U43" s="29">
        <v>81.900000000000006</v>
      </c>
      <c r="V43" s="33">
        <f t="shared" si="11"/>
        <v>2.3000000000000114</v>
      </c>
      <c r="W43" s="20" t="s">
        <v>20</v>
      </c>
      <c r="X43" s="21"/>
      <c r="Y43" s="2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Ther_Cat_Expt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2022-07-09T12:18:40Z</dcterms:created>
  <dcterms:modified xsi:type="dcterms:W3CDTF">2022-09-08T23:27:10Z</dcterms:modified>
</cp:coreProperties>
</file>